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024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L19" i="1" l="1"/>
  <c r="K19" i="1"/>
  <c r="N18" i="1" l="1"/>
  <c r="M19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8" i="1"/>
  <c r="M17" i="1"/>
  <c r="M16" i="1"/>
  <c r="M15" i="1"/>
  <c r="M14" i="1"/>
  <c r="K10" i="1" l="1"/>
  <c r="K33" i="1"/>
  <c r="K32" i="1"/>
  <c r="K31" i="1"/>
  <c r="K30" i="1"/>
  <c r="K29" i="1"/>
  <c r="K28" i="1"/>
  <c r="K27" i="1"/>
  <c r="K26" i="1"/>
  <c r="K12" i="1" s="1"/>
  <c r="K25" i="1"/>
  <c r="K24" i="1"/>
  <c r="K23" i="1"/>
  <c r="K22" i="1"/>
  <c r="K11" i="1" s="1"/>
  <c r="K21" i="1"/>
  <c r="K20" i="1"/>
  <c r="K18" i="1"/>
  <c r="K17" i="1"/>
  <c r="K16" i="1"/>
  <c r="K15" i="1"/>
  <c r="K1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11" i="1" s="1"/>
  <c r="L20" i="1"/>
  <c r="L18" i="1"/>
  <c r="L17" i="1"/>
  <c r="L16" i="1"/>
  <c r="L15" i="1"/>
  <c r="L14" i="1"/>
  <c r="N12" i="1"/>
  <c r="M12" i="1"/>
  <c r="N11" i="1"/>
  <c r="M11" i="1"/>
  <c r="N10" i="1"/>
  <c r="M10" i="1"/>
  <c r="M9" i="1" s="1"/>
  <c r="K9" i="1" l="1"/>
  <c r="L12" i="1"/>
  <c r="L10" i="1"/>
  <c r="N9" i="1"/>
  <c r="K8" i="1"/>
  <c r="L9" i="1" l="1"/>
</calcChain>
</file>

<file path=xl/sharedStrings.xml><?xml version="1.0" encoding="utf-8"?>
<sst xmlns="http://schemas.openxmlformats.org/spreadsheetml/2006/main" count="330" uniqueCount="143">
  <si>
    <t>48951</t>
  </si>
  <si>
    <t>TÍTULO</t>
  </si>
  <si>
    <t>NOMBRE CORTO</t>
  </si>
  <si>
    <t>DESCRIPCIÓN</t>
  </si>
  <si>
    <t>Indicadores de interés público</t>
  </si>
  <si>
    <t>LTAIPT_A63F05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</si>
  <si>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</si>
  <si>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</si>
  <si>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</si>
  <si>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</si>
  <si>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</si>
  <si>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</si>
  <si>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</si>
  <si>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</si>
  <si>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</si>
  <si>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</si>
  <si>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</si>
  <si>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</si>
  <si>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</si>
  <si>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</si>
  <si>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</si>
  <si>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</si>
  <si>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</si>
  <si>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</si>
  <si>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</si>
  <si>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</si>
  <si>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</si>
  <si>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</si>
  <si>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</si>
  <si>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</si>
  <si>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</si>
  <si>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</si>
  <si>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</si>
  <si>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</si>
  <si>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</si>
  <si>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</si>
  <si>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</si>
  <si>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</si>
  <si>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</si>
  <si>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</si>
  <si>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</si>
  <si>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</si>
  <si>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</si>
  <si>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</si>
  <si>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</si>
  <si>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</si>
  <si>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</si>
  <si>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</si>
  <si>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</si>
  <si>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</si>
  <si>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</si>
  <si>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</si>
  <si>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</si>
  <si>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</si>
  <si>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Número de Jueces por cada cien mil habitantes</t>
  </si>
  <si>
    <t>Eficiencia</t>
  </si>
  <si>
    <t>Relación Existente entre el número de jueces y la población del Estado en un periodo determinado</t>
  </si>
  <si>
    <t>Número</t>
  </si>
  <si>
    <t>Trimestral</t>
  </si>
  <si>
    <t>Ascendente</t>
  </si>
  <si>
    <t>INEGI</t>
  </si>
  <si>
    <t>Contraloria del Poder Judicial del Estado de Tlaxcala</t>
  </si>
  <si>
    <t>Porcentaje de Asuntos Resueltos relacionados con la función jurisdiccional en el Poder Judicial del Estado de Tlaxcala.</t>
  </si>
  <si>
    <t>Eficacia</t>
  </si>
  <si>
    <t>A mayor porcentaje mejor apreciación de la eficacia de la función jurisdiccional en el Estado de Tlaxcala</t>
  </si>
  <si>
    <t>Número de asuntos resueltos en materia jurisdiccional en el Poder Judicial /Número de asuntos recibidos en materia jurisdiccional en el Poder Judicial * 100</t>
  </si>
  <si>
    <t>Informes Mensuales</t>
  </si>
  <si>
    <t>Contraloría del Poder Judicial del Estado de Tlaxcala</t>
  </si>
  <si>
    <t>Porcentaje de resoluciones en Pleno, primera,  segunda instancia y Justicia Alternativa resueltas y concluidas.</t>
  </si>
  <si>
    <t>A mayor porcentaje mejor apreciación de la eficacia de la función jurisdiccional del Pleno,  Salas y del CEJA del Poder Judicial del Estado de Tlaxcala</t>
  </si>
  <si>
    <t>Número de resoluciones de asuntos, tocas y audiencias dictadas y/o realizadas  / número de asuntos, tocas y audiencias programados * 100</t>
  </si>
  <si>
    <t>Porcentaje de rendición de cuentas públicas y Ejercicio del Presupuesto</t>
  </si>
  <si>
    <t>A mayor porcentaje, mejor apreciación de la eficacia  y eficiencia de la función administrativa del Poder Judicial del Estado de Tlaxcala.</t>
  </si>
  <si>
    <t>Presupuesto ejercido * 100 / Presupuesto autorizado</t>
  </si>
  <si>
    <t>Informe</t>
  </si>
  <si>
    <t>Porcentaje de acciones de apoyo realizadas por las diversas áreas en el Poder Judicial del Estado</t>
  </si>
  <si>
    <t>A mayor porcentaje mejor apreciación de la eficacia de las diversas áreas que apoyan la función jurisdiccional en el Poder Judicial del Estado.</t>
  </si>
  <si>
    <t>Número de acciones de apoyo realizadas / número de acciones de apoyo programadas * 100</t>
  </si>
  <si>
    <t>Porcentaje de resoluciones emitidas en materia de Control Constitucional</t>
  </si>
  <si>
    <t>A mayor porcentaje mejor apreciación de la eficacia de la función jurisdiccional del Pleno del Tribunal Superior de Justicia del Estado de Tlaxcala</t>
  </si>
  <si>
    <t>Número de  resoluciones en materia de Control Constitucional realizadas / número de resoluciones en materia de Control Constitucional  programadas * 100</t>
  </si>
  <si>
    <t>Porcentaje de resoluciones de tocas de apelación y queja en materia Civil-Familiar, Penal y Justicia para Adolescentes.</t>
  </si>
  <si>
    <t>A mayor porcentaje mejor apreciación de la eficacia de la función jurisdiccional de las Sala Civil-Familiar y Penal y Justicia para Adolescentes del Poder Judicial del Estado de Tlaxcala.</t>
  </si>
  <si>
    <t>Número de  tocas de apelación y queja en materia Civil-Familiar Penal resueltos / número de tocas de apelación y queja en materia Civil-Familiar Penal programadas * 100</t>
  </si>
  <si>
    <t>Porcentaje de resoluciones de juicios concluidos en materia civil, familiar y mercantil en Cd Judicial.</t>
  </si>
  <si>
    <t>A mayor porcentaje mejor apreciación de la eficacia y eficiencia de los Juzgados Civiles, mercantiles y  Familiares en Cd Judicial del Poder Judicial del Estado de Tlaxcala</t>
  </si>
  <si>
    <t>Número de resoluciones en juicios concluidos en materia Civil, Mercantil y Familiar en Cd Judicial/ número de resoluciones en juicios ingresados en materia Civil, Mercantil y Familiar en Cd Judicial.</t>
  </si>
  <si>
    <t>Porcentaje de convenios celebrados.</t>
  </si>
  <si>
    <t>A mayor porcentaje, mejor apreciación de la eficacia  y eficiencia de la función jurisdiccional del Centro Estatal de Justicia Alternativa.</t>
  </si>
  <si>
    <t>Número de  convenios realizados / número de asuntos ingresados en materia de justicia alternativa  * 100</t>
  </si>
  <si>
    <t>Porcentaje de resoluciones de juicios concluidos en materia civil, familiar y mercantil foráneos.</t>
  </si>
  <si>
    <t>A mayor porcentaje mejor apreciación de la eficacia y eficiencia de los Juzgados Civiles, mercantiles y  Familiares foráneos del Poder Judicial del Estado de Tlaxcala</t>
  </si>
  <si>
    <t>Número de  resoluciones de juicios concluidos en materia Civil, Mercantil y Familiar foráneos / número de juicios ingresados en materia Civil, Mercantil y Familiar programados foráneos * 100</t>
  </si>
  <si>
    <t>Porcentaje de procesos resueltos en material penal tradicional.</t>
  </si>
  <si>
    <t>A mayor porcentaje mejor apreciación de la eficacia y eficiencia de la función jurisdiccional de los Juzgados penales del sistema penal tradicional</t>
  </si>
  <si>
    <t>Número de procesos concluidos/ Número de procesos programados *100</t>
  </si>
  <si>
    <t xml:space="preserve"> Porcentaje de Audiencias Celebradas</t>
  </si>
  <si>
    <t>A mayor porcentaje mejor apreciación de la eficacia y eficiencia de la función jurisdiccional  de las casas de Justicia del Poder Judicial del Estado de Tlaxcala.</t>
  </si>
  <si>
    <t xml:space="preserve"> Número de Audiencias Realizadas/ Número de Audiencias Programadas *100</t>
  </si>
  <si>
    <t>Porcentaje de  resoluciones y acuerdos dictados del Pleno del Tribunal.</t>
  </si>
  <si>
    <t>A mayor porcentaje mejor apreciación de la eficacia y eficiencia de la Secretarìa General de Acuerdos del Pleno del Tribunal Superior de Justicia del Estado de Tlaxcala.</t>
  </si>
  <si>
    <t>Número de resoluciones y acuerdos dictados/Número de resoluciones y acuerdos programados * 100</t>
  </si>
  <si>
    <t>Porcentaje acciones realizadas del Consejo de la Judicatura del Estado de Tlaxcala.</t>
  </si>
  <si>
    <t>A mayor porcentaje mejor apreciación de la eficacia y eficiencia del Pleno del Consejo de la Judicatura del Estado de Tlaxcala.</t>
  </si>
  <si>
    <t>Número de  acciones realizadas/ número de acciones programadas * 100.</t>
  </si>
  <si>
    <t>Porcentaje de Actas formalizadas de Sesiones de Consejo.</t>
  </si>
  <si>
    <t>A mayor porcentaje mejor apreciación de la eficacia y eficiencia de la función jurisdiccional y Administrativa de la Secretaria Ejecutiva del Estado de Tlaxcala.</t>
  </si>
  <si>
    <t>Número de  actas formalizadas/ Número de actas programadas * 100</t>
  </si>
  <si>
    <t>Porcentaje de rendición de cuentas públicas y ejercicio del presupuesto</t>
  </si>
  <si>
    <t>A mayor porcentaje mejor apreciación de la eficacia y eficiencia de la función administrativa de la Tesorería del Poder Judicial del Estado de Tlaxcala</t>
  </si>
  <si>
    <t>Número de   cuentas públicas y ejercicio del presupuesto rendidas / número de cuentas públicas y ejercicio del presupuesto programadas * 100</t>
  </si>
  <si>
    <t>Porcentaje de auditorias y declaraciones patrimoniales realizadas y recibidas.</t>
  </si>
  <si>
    <t>A mayor porcentaje mejor apreciación de la eficacia y eficiencia de la función administrativa de la Contraloría del Poder Judicial del Estado de Tlaxcala</t>
  </si>
  <si>
    <t>Número de   auditorias y declaraciones realizadas / número de auditorias y declaraciones programadas * 100</t>
  </si>
  <si>
    <t>Porcentaje de solicitudes contestadas en términos de la Legislación vigente.</t>
  </si>
  <si>
    <t>A mayor porcentaje mejor apreciación de la eficacia y eficiencia de la función administrativa de la Dirección de Transparencia del Poder Judicial del Estado de Tlaxcala</t>
  </si>
  <si>
    <t>Número  de solicitudes contestadas en términos de la Legislación vigente / número de solicitud programadas * 100</t>
  </si>
  <si>
    <t>Porcentaje de Sesiones presididas, informes rendidos y seguimiento a los acuerdos de Presidencia</t>
  </si>
  <si>
    <t>A mayor porcentaje mejor apreciación de la función jurisdiccional y administrativa de la Secretaria Particular y Privada de la Presidencia del Poder Judicial del Estado de Tlaxcala</t>
  </si>
  <si>
    <t>Número de Sesiones informes y acuerdos realizados / Número de Sesiones informes y acuerdos Programados * 100</t>
  </si>
  <si>
    <t>Porcentaje de seguimiento de asuntos jurídicos y legales.</t>
  </si>
  <si>
    <t>A mayor porcentaje mejor apreciación de la eficacia y eficiencia de la función jurisdiccional y  administrativa del Departamento Jurídico del Poder Judicial del Estado de Tlaxcala</t>
  </si>
  <si>
    <t>Número de asuntos jurídicos y legales atendidos/ Número de asuntos jurídicos y legales programados * 100</t>
  </si>
  <si>
    <t>Porcentaje de capacitación impartida</t>
  </si>
  <si>
    <t>A mayor porcentaje mejor apreciación de la eficacia y eficiencia de la función administrativa del Instituto de Especialización Judicial del Poder Judicial del Estado de Tlaxcala</t>
  </si>
  <si>
    <t>Número de capacitaciones Impartidas / Número de capacitaciones programadas * 100</t>
  </si>
  <si>
    <t>Porcentaje de actividades del Poder Judicial difundidas y publicadas.</t>
  </si>
  <si>
    <t>A mayor porcentaje mejor apreciación de la eficacia y eficiencia de la función administrativa de la Dirección de Comunicación y Difusión Social del Poder Judicial del Estado de Tlaxcala</t>
  </si>
  <si>
    <t>Número  de publicaciones y difusiones realizadas / número de publicaciones y difusiones  programadas * 100</t>
  </si>
  <si>
    <t>Porcentaje de Servidores Públicos capacitados en Derechos Humanos y Perspectiva de Género.</t>
  </si>
  <si>
    <t>A mayor porcentaje mejor apreciación de la eficacia y eficiencia de la función administrativa de la Unidad de Igualdad de Género del Poder Judicial del Estado de Tlaxcala</t>
  </si>
  <si>
    <t>Número  de Servidores Públicos capacitados en D.H. y P de género / Número de Servidores Públicos capacitados en D.H. y P. de género programados.</t>
  </si>
  <si>
    <t>Porcentaje de cumplimiento de acciones para la conservación de expedientes en el archivo</t>
  </si>
  <si>
    <t>A mayor porcentaje mejor apreciación de la eficacia y eficiencia de la función administrativa del archivo judicial del Poder Judicial del Estado de Tlaxcala</t>
  </si>
  <si>
    <t>Número de acciones realizadas / Número de acciones programadas * 100</t>
  </si>
  <si>
    <t>Porcentaje cumplimiento del Servicio Médico en el Poder Judicial del Estado</t>
  </si>
  <si>
    <t>A mayor porcentaje mejor apreciación de la eficacia y eficiencia de la función Médica y administrativa del Módulo Médico del Poder Judicial del Estado de Tlaxcala</t>
  </si>
  <si>
    <t>Número de atenciones médicas realizadas / Número de atenciones médicas programadas * 100</t>
  </si>
  <si>
    <t xml:space="preserve">Porcentaje de cumplimiento de las acciones programadas de la Unidad interna de Protección Civil en el Poder Judicial del Estado de Tlaxcala. </t>
  </si>
  <si>
    <t>A mayor porcentaje mejor apreciación de la eficacia y eficiencia de la función de la Unidad Interna de Protección Civil en el Poder Judicial  del Estado de Tlaxcala.</t>
  </si>
  <si>
    <t xml:space="preserve">Número  de acciones y capacitaciones  realizadas  * 100/ número de acciones y capacitaciones programadas </t>
  </si>
  <si>
    <t>Descendente</t>
  </si>
  <si>
    <t>Desarrollo  Organizacional, Modernización y Seguridad Digital en la Impartición de Justicia en el Poder Judicial del Estado de Tlaxcala.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</si>
</sst>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G9" workbookViewId="0">
      <selection activeCell="N12" sqref="N12"/>
    </sheetView>
  </sheetViews>
  <sheetFormatPr baseColWidth="10" defaultColWidth="9.140625" defaultRowHeight="14.25" x14ac:dyDescent="0.25"/>
  <cols>
    <col min="1" max="1" width="8" style="3" customWidth="1"/>
    <col min="2" max="2" width="13.85546875" style="3" customWidth="1"/>
    <col min="3" max="3" width="14.42578125" style="3" customWidth="1"/>
    <col min="4" max="4" width="30" style="3" customWidth="1"/>
    <col min="5" max="5" width="25.28515625" style="3" bestFit="1" customWidth="1"/>
    <col min="6" max="6" width="14.7109375" style="3" customWidth="1"/>
    <col min="7" max="7" width="30.140625" style="3" customWidth="1"/>
    <col min="8" max="8" width="31.42578125" style="3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3" bestFit="1" customWidth="1"/>
    <col min="13" max="13" width="21.140625" style="3" customWidth="1"/>
    <col min="14" max="14" width="24.42578125" style="3" customWidth="1"/>
    <col min="15" max="15" width="23.28515625" style="3" customWidth="1"/>
    <col min="16" max="16" width="34.5703125" style="3" customWidth="1"/>
    <col min="17" max="17" width="32.42578125" style="3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customFormat="1" ht="15" hidden="1" x14ac:dyDescent="0.25">
      <c r="A1" t="s">
        <v>0</v>
      </c>
    </row>
    <row r="2" spans="1:20" customFormat="1" ht="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customFormat="1" ht="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customFormat="1" ht="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customFormat="1" ht="15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2" customFormat="1" ht="49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1.25" x14ac:dyDescent="0.2">
      <c r="A8" s="3">
        <v>2023</v>
      </c>
      <c r="B8" s="4">
        <v>44927</v>
      </c>
      <c r="C8" s="4">
        <v>45016</v>
      </c>
      <c r="D8" s="6" t="s">
        <v>142</v>
      </c>
      <c r="E8" s="6" t="s">
        <v>54</v>
      </c>
      <c r="F8" s="6" t="s">
        <v>55</v>
      </c>
      <c r="G8" s="6" t="s">
        <v>56</v>
      </c>
      <c r="H8" s="6" t="s">
        <v>54</v>
      </c>
      <c r="I8" s="6" t="s">
        <v>57</v>
      </c>
      <c r="J8" s="6" t="s">
        <v>58</v>
      </c>
      <c r="K8" s="6">
        <f>+L8</f>
        <v>2.36</v>
      </c>
      <c r="L8" s="6">
        <v>2.36</v>
      </c>
      <c r="M8" s="6">
        <v>2.36</v>
      </c>
      <c r="N8" s="9">
        <v>2.36</v>
      </c>
      <c r="O8" s="3" t="s">
        <v>59</v>
      </c>
      <c r="P8" s="6" t="s">
        <v>60</v>
      </c>
      <c r="Q8" s="5" t="s">
        <v>61</v>
      </c>
      <c r="R8" s="4">
        <v>45028</v>
      </c>
      <c r="S8" s="4">
        <v>45028</v>
      </c>
      <c r="T8" s="7"/>
    </row>
    <row r="9" spans="1:20" ht="85.5" x14ac:dyDescent="0.2">
      <c r="A9" s="3">
        <v>2023</v>
      </c>
      <c r="B9" s="4">
        <v>44927</v>
      </c>
      <c r="C9" s="4">
        <v>45016</v>
      </c>
      <c r="D9" s="6" t="s">
        <v>142</v>
      </c>
      <c r="E9" s="6" t="s">
        <v>62</v>
      </c>
      <c r="F9" s="6" t="s">
        <v>63</v>
      </c>
      <c r="G9" s="6" t="s">
        <v>64</v>
      </c>
      <c r="H9" s="6" t="s">
        <v>65</v>
      </c>
      <c r="I9" s="6" t="s">
        <v>74</v>
      </c>
      <c r="J9" s="6" t="s">
        <v>58</v>
      </c>
      <c r="K9" s="3">
        <f t="shared" ref="K9:N9" si="0">SUM(K10:K12)</f>
        <v>33759</v>
      </c>
      <c r="L9" s="3">
        <f t="shared" si="0"/>
        <v>33759</v>
      </c>
      <c r="M9" s="3">
        <f t="shared" si="0"/>
        <v>33759</v>
      </c>
      <c r="N9" s="10">
        <f t="shared" si="0"/>
        <v>35560</v>
      </c>
      <c r="O9" s="3" t="s">
        <v>59</v>
      </c>
      <c r="P9" s="6" t="s">
        <v>66</v>
      </c>
      <c r="Q9" s="6" t="s">
        <v>67</v>
      </c>
      <c r="R9" s="4">
        <v>45028</v>
      </c>
      <c r="S9" s="4">
        <v>45028</v>
      </c>
      <c r="T9" s="7"/>
    </row>
    <row r="10" spans="1:20" ht="85.5" x14ac:dyDescent="0.2">
      <c r="A10" s="3">
        <v>2023</v>
      </c>
      <c r="B10" s="4">
        <v>44927</v>
      </c>
      <c r="C10" s="4">
        <v>45016</v>
      </c>
      <c r="D10" s="6" t="s">
        <v>142</v>
      </c>
      <c r="E10" s="6" t="s">
        <v>68</v>
      </c>
      <c r="F10" s="6" t="s">
        <v>63</v>
      </c>
      <c r="G10" s="6" t="s">
        <v>69</v>
      </c>
      <c r="H10" s="6" t="s">
        <v>70</v>
      </c>
      <c r="I10" s="6" t="s">
        <v>74</v>
      </c>
      <c r="J10" s="6" t="s">
        <v>58</v>
      </c>
      <c r="K10" s="6">
        <f>SUM(K13:K20)</f>
        <v>19609</v>
      </c>
      <c r="L10" s="6">
        <f t="shared" ref="L10" si="1">SUM(L13:L20)</f>
        <v>19609</v>
      </c>
      <c r="M10" s="6">
        <f t="shared" ref="M10:N10" si="2">SUM(M13:M20)</f>
        <v>19609</v>
      </c>
      <c r="N10" s="9">
        <f t="shared" si="2"/>
        <v>20632</v>
      </c>
      <c r="O10" s="3" t="s">
        <v>59</v>
      </c>
      <c r="P10" s="6" t="s">
        <v>66</v>
      </c>
      <c r="Q10" s="6" t="s">
        <v>67</v>
      </c>
      <c r="R10" s="4">
        <v>45028</v>
      </c>
      <c r="S10" s="4">
        <v>45028</v>
      </c>
      <c r="T10" s="7"/>
    </row>
    <row r="11" spans="1:20" ht="85.5" x14ac:dyDescent="0.2">
      <c r="A11" s="3">
        <v>2023</v>
      </c>
      <c r="B11" s="4">
        <v>44927</v>
      </c>
      <c r="C11" s="4">
        <v>45016</v>
      </c>
      <c r="D11" s="6" t="s">
        <v>142</v>
      </c>
      <c r="E11" s="6" t="s">
        <v>71</v>
      </c>
      <c r="F11" s="6" t="s">
        <v>63</v>
      </c>
      <c r="G11" s="6" t="s">
        <v>72</v>
      </c>
      <c r="H11" s="6" t="s">
        <v>73</v>
      </c>
      <c r="I11" s="6" t="s">
        <v>74</v>
      </c>
      <c r="J11" s="6" t="s">
        <v>58</v>
      </c>
      <c r="K11" s="6">
        <f t="shared" ref="K11:L11" si="3">SUM(K21:K25)</f>
        <v>4237</v>
      </c>
      <c r="L11" s="6">
        <f t="shared" si="3"/>
        <v>4237</v>
      </c>
      <c r="M11" s="6">
        <f t="shared" ref="M11:N11" si="4">SUM(M21:M25)</f>
        <v>4237</v>
      </c>
      <c r="N11" s="9">
        <f t="shared" si="4"/>
        <v>5045</v>
      </c>
      <c r="O11" s="3" t="s">
        <v>59</v>
      </c>
      <c r="P11" s="6" t="s">
        <v>66</v>
      </c>
      <c r="Q11" s="6" t="s">
        <v>67</v>
      </c>
      <c r="R11" s="4">
        <v>45028</v>
      </c>
      <c r="S11" s="4">
        <v>45028</v>
      </c>
      <c r="T11" s="7"/>
    </row>
    <row r="12" spans="1:20" ht="71.25" x14ac:dyDescent="0.2">
      <c r="A12" s="3">
        <v>2023</v>
      </c>
      <c r="B12" s="4">
        <v>44927</v>
      </c>
      <c r="C12" s="4">
        <v>45016</v>
      </c>
      <c r="D12" s="6" t="s">
        <v>142</v>
      </c>
      <c r="E12" s="6" t="s">
        <v>75</v>
      </c>
      <c r="F12" s="6" t="s">
        <v>63</v>
      </c>
      <c r="G12" s="6" t="s">
        <v>76</v>
      </c>
      <c r="H12" s="6" t="s">
        <v>77</v>
      </c>
      <c r="I12" s="6" t="s">
        <v>74</v>
      </c>
      <c r="J12" s="6" t="s">
        <v>58</v>
      </c>
      <c r="K12" s="6">
        <f t="shared" ref="K12:L12" si="5">SUM(K26:K33)</f>
        <v>9913</v>
      </c>
      <c r="L12" s="6">
        <f t="shared" si="5"/>
        <v>9913</v>
      </c>
      <c r="M12" s="6">
        <f t="shared" ref="M12:N12" si="6">SUM(M26:M33)</f>
        <v>9913</v>
      </c>
      <c r="N12" s="9">
        <f t="shared" si="6"/>
        <v>9883</v>
      </c>
      <c r="O12" s="3" t="s">
        <v>59</v>
      </c>
      <c r="P12" s="6" t="s">
        <v>66</v>
      </c>
      <c r="Q12" s="6" t="s">
        <v>67</v>
      </c>
      <c r="R12" s="4">
        <v>45028</v>
      </c>
      <c r="S12" s="4">
        <v>45028</v>
      </c>
      <c r="T12" s="7"/>
    </row>
    <row r="13" spans="1:20" ht="99.75" x14ac:dyDescent="0.2">
      <c r="A13" s="3">
        <v>2023</v>
      </c>
      <c r="B13" s="4">
        <v>44927</v>
      </c>
      <c r="C13" s="4">
        <v>45016</v>
      </c>
      <c r="D13" s="6" t="s">
        <v>142</v>
      </c>
      <c r="E13" s="6" t="s">
        <v>78</v>
      </c>
      <c r="F13" s="6" t="s">
        <v>63</v>
      </c>
      <c r="G13" s="6" t="s">
        <v>79</v>
      </c>
      <c r="H13" s="6" t="s">
        <v>80</v>
      </c>
      <c r="I13" s="6" t="s">
        <v>74</v>
      </c>
      <c r="J13" s="6" t="s">
        <v>58</v>
      </c>
      <c r="K13" s="8">
        <v>11</v>
      </c>
      <c r="L13" s="8">
        <v>11</v>
      </c>
      <c r="M13" s="8">
        <v>11</v>
      </c>
      <c r="N13" s="11">
        <v>13</v>
      </c>
      <c r="O13" s="3" t="s">
        <v>59</v>
      </c>
      <c r="P13" s="6" t="s">
        <v>66</v>
      </c>
      <c r="Q13" s="6" t="s">
        <v>67</v>
      </c>
      <c r="R13" s="4">
        <v>45028</v>
      </c>
      <c r="S13" s="4">
        <v>45028</v>
      </c>
      <c r="T13" s="7"/>
    </row>
    <row r="14" spans="1:20" ht="99.75" x14ac:dyDescent="0.2">
      <c r="A14" s="3">
        <v>2023</v>
      </c>
      <c r="B14" s="4">
        <v>44927</v>
      </c>
      <c r="C14" s="4">
        <v>45016</v>
      </c>
      <c r="D14" s="6" t="s">
        <v>142</v>
      </c>
      <c r="E14" s="6" t="s">
        <v>81</v>
      </c>
      <c r="F14" s="6" t="s">
        <v>63</v>
      </c>
      <c r="G14" s="6" t="s">
        <v>82</v>
      </c>
      <c r="H14" s="6" t="s">
        <v>83</v>
      </c>
      <c r="I14" s="6" t="s">
        <v>74</v>
      </c>
      <c r="J14" s="6" t="s">
        <v>58</v>
      </c>
      <c r="K14" s="8">
        <f>120+89+116</f>
        <v>325</v>
      </c>
      <c r="L14" s="8">
        <f>120+89+116</f>
        <v>325</v>
      </c>
      <c r="M14" s="8">
        <f>120+89+116</f>
        <v>325</v>
      </c>
      <c r="N14" s="11">
        <v>423</v>
      </c>
      <c r="O14" s="3" t="s">
        <v>59</v>
      </c>
      <c r="P14" s="6" t="s">
        <v>66</v>
      </c>
      <c r="Q14" s="6" t="s">
        <v>67</v>
      </c>
      <c r="R14" s="4">
        <v>45028</v>
      </c>
      <c r="S14" s="4">
        <v>45028</v>
      </c>
      <c r="T14" s="7"/>
    </row>
    <row r="15" spans="1:20" ht="114" x14ac:dyDescent="0.2">
      <c r="A15" s="3">
        <v>2023</v>
      </c>
      <c r="B15" s="4">
        <v>44927</v>
      </c>
      <c r="C15" s="4">
        <v>45016</v>
      </c>
      <c r="D15" s="6" t="s">
        <v>142</v>
      </c>
      <c r="E15" s="6" t="s">
        <v>84</v>
      </c>
      <c r="F15" s="6" t="s">
        <v>63</v>
      </c>
      <c r="G15" s="6" t="s">
        <v>85</v>
      </c>
      <c r="H15" s="6" t="s">
        <v>86</v>
      </c>
      <c r="I15" s="6" t="s">
        <v>74</v>
      </c>
      <c r="J15" s="6" t="s">
        <v>58</v>
      </c>
      <c r="K15" s="8">
        <f>3541+3574+3818</f>
        <v>10933</v>
      </c>
      <c r="L15" s="8">
        <f>3541+3574+3818</f>
        <v>10933</v>
      </c>
      <c r="M15" s="8">
        <f>3541+3574+3818</f>
        <v>10933</v>
      </c>
      <c r="N15" s="11">
        <v>11449</v>
      </c>
      <c r="O15" s="3" t="s">
        <v>59</v>
      </c>
      <c r="P15" s="6" t="s">
        <v>66</v>
      </c>
      <c r="Q15" s="6" t="s">
        <v>67</v>
      </c>
      <c r="R15" s="4">
        <v>45028</v>
      </c>
      <c r="S15" s="4">
        <v>45028</v>
      </c>
      <c r="T15" s="7"/>
    </row>
    <row r="16" spans="1:20" ht="71.25" x14ac:dyDescent="0.2">
      <c r="A16" s="3">
        <v>2023</v>
      </c>
      <c r="B16" s="4">
        <v>44927</v>
      </c>
      <c r="C16" s="4">
        <v>45016</v>
      </c>
      <c r="D16" s="6" t="s">
        <v>142</v>
      </c>
      <c r="E16" s="6" t="s">
        <v>87</v>
      </c>
      <c r="F16" s="6" t="s">
        <v>63</v>
      </c>
      <c r="G16" s="6" t="s">
        <v>88</v>
      </c>
      <c r="H16" s="6" t="s">
        <v>89</v>
      </c>
      <c r="I16" s="6" t="s">
        <v>74</v>
      </c>
      <c r="J16" s="6" t="s">
        <v>58</v>
      </c>
      <c r="K16" s="8">
        <f>163+120+219</f>
        <v>502</v>
      </c>
      <c r="L16" s="8">
        <f>163+120+219</f>
        <v>502</v>
      </c>
      <c r="M16" s="8">
        <f>163+120+219</f>
        <v>502</v>
      </c>
      <c r="N16" s="11">
        <v>674</v>
      </c>
      <c r="O16" s="3" t="s">
        <v>59</v>
      </c>
      <c r="P16" s="6" t="s">
        <v>66</v>
      </c>
      <c r="Q16" s="6" t="s">
        <v>67</v>
      </c>
      <c r="R16" s="4">
        <v>45028</v>
      </c>
      <c r="S16" s="4">
        <v>45028</v>
      </c>
      <c r="T16" s="7"/>
    </row>
    <row r="17" spans="1:20" ht="99.75" x14ac:dyDescent="0.2">
      <c r="A17" s="3">
        <v>2023</v>
      </c>
      <c r="B17" s="4">
        <v>44927</v>
      </c>
      <c r="C17" s="4">
        <v>45016</v>
      </c>
      <c r="D17" s="6" t="s">
        <v>142</v>
      </c>
      <c r="E17" s="6" t="s">
        <v>90</v>
      </c>
      <c r="F17" s="6" t="s">
        <v>63</v>
      </c>
      <c r="G17" s="6" t="s">
        <v>91</v>
      </c>
      <c r="H17" s="6" t="s">
        <v>92</v>
      </c>
      <c r="I17" s="6" t="s">
        <v>74</v>
      </c>
      <c r="J17" s="6" t="s">
        <v>58</v>
      </c>
      <c r="K17" s="8">
        <f>2028+1830+2185</f>
        <v>6043</v>
      </c>
      <c r="L17" s="8">
        <f>2028+1830+2185</f>
        <v>6043</v>
      </c>
      <c r="M17" s="8">
        <f>2028+1830+2185</f>
        <v>6043</v>
      </c>
      <c r="N17" s="11">
        <v>5726</v>
      </c>
      <c r="O17" s="3" t="s">
        <v>59</v>
      </c>
      <c r="P17" s="6" t="s">
        <v>66</v>
      </c>
      <c r="Q17" s="6" t="s">
        <v>67</v>
      </c>
      <c r="R17" s="4">
        <v>45028</v>
      </c>
      <c r="S17" s="4">
        <v>45028</v>
      </c>
      <c r="T17" s="7"/>
    </row>
    <row r="18" spans="1:20" ht="85.5" x14ac:dyDescent="0.2">
      <c r="A18" s="3">
        <v>2023</v>
      </c>
      <c r="B18" s="4">
        <v>44927</v>
      </c>
      <c r="C18" s="4">
        <v>45016</v>
      </c>
      <c r="D18" s="6" t="s">
        <v>142</v>
      </c>
      <c r="E18" s="6" t="s">
        <v>93</v>
      </c>
      <c r="F18" s="6" t="s">
        <v>63</v>
      </c>
      <c r="G18" s="6" t="s">
        <v>94</v>
      </c>
      <c r="H18" s="6" t="s">
        <v>95</v>
      </c>
      <c r="I18" s="6" t="s">
        <v>74</v>
      </c>
      <c r="J18" s="6" t="s">
        <v>58</v>
      </c>
      <c r="K18" s="8">
        <f>26+17+14</f>
        <v>57</v>
      </c>
      <c r="L18" s="8">
        <f>26+17+14</f>
        <v>57</v>
      </c>
      <c r="M18" s="8">
        <f>26+17+14</f>
        <v>57</v>
      </c>
      <c r="N18" s="11">
        <f>20+51+43</f>
        <v>114</v>
      </c>
      <c r="O18" s="3" t="s">
        <v>59</v>
      </c>
      <c r="P18" s="6" t="s">
        <v>66</v>
      </c>
      <c r="Q18" s="6" t="s">
        <v>67</v>
      </c>
      <c r="R18" s="4">
        <v>45028</v>
      </c>
      <c r="S18" s="4">
        <v>45028</v>
      </c>
      <c r="T18" s="7"/>
    </row>
    <row r="19" spans="1:20" ht="85.5" x14ac:dyDescent="0.2">
      <c r="A19" s="3">
        <v>2023</v>
      </c>
      <c r="B19" s="4">
        <v>44927</v>
      </c>
      <c r="C19" s="4">
        <v>45016</v>
      </c>
      <c r="D19" s="6" t="s">
        <v>142</v>
      </c>
      <c r="E19" s="6" t="s">
        <v>96</v>
      </c>
      <c r="F19" s="6" t="s">
        <v>63</v>
      </c>
      <c r="G19" s="6" t="s">
        <v>97</v>
      </c>
      <c r="H19" s="6" t="s">
        <v>98</v>
      </c>
      <c r="I19" s="6" t="s">
        <v>74</v>
      </c>
      <c r="J19" s="6" t="s">
        <v>58</v>
      </c>
      <c r="K19" s="8">
        <f t="shared" ref="K19:L19" si="7">349+279+313</f>
        <v>941</v>
      </c>
      <c r="L19" s="8">
        <f t="shared" si="7"/>
        <v>941</v>
      </c>
      <c r="M19" s="8">
        <f>349+279+313</f>
        <v>941</v>
      </c>
      <c r="N19" s="11">
        <v>1275</v>
      </c>
      <c r="O19" s="3" t="s">
        <v>59</v>
      </c>
      <c r="P19" s="6" t="s">
        <v>66</v>
      </c>
      <c r="Q19" s="6" t="s">
        <v>67</v>
      </c>
      <c r="R19" s="4">
        <v>45028</v>
      </c>
      <c r="S19" s="4">
        <v>45028</v>
      </c>
      <c r="T19" s="7"/>
    </row>
    <row r="20" spans="1:20" ht="99.75" x14ac:dyDescent="0.2">
      <c r="A20" s="3">
        <v>2023</v>
      </c>
      <c r="B20" s="4">
        <v>44927</v>
      </c>
      <c r="C20" s="4">
        <v>45016</v>
      </c>
      <c r="D20" s="6" t="s">
        <v>142</v>
      </c>
      <c r="E20" s="6" t="s">
        <v>99</v>
      </c>
      <c r="F20" s="6" t="s">
        <v>63</v>
      </c>
      <c r="G20" s="6" t="s">
        <v>100</v>
      </c>
      <c r="H20" s="6" t="s">
        <v>101</v>
      </c>
      <c r="I20" s="6" t="s">
        <v>74</v>
      </c>
      <c r="J20" s="6" t="s">
        <v>58</v>
      </c>
      <c r="K20" s="8">
        <f>230+205+362</f>
        <v>797</v>
      </c>
      <c r="L20" s="8">
        <f>230+205+362</f>
        <v>797</v>
      </c>
      <c r="M20" s="8">
        <f>230+205+362</f>
        <v>797</v>
      </c>
      <c r="N20" s="11">
        <v>958</v>
      </c>
      <c r="O20" s="3" t="s">
        <v>59</v>
      </c>
      <c r="P20" s="6" t="s">
        <v>66</v>
      </c>
      <c r="Q20" s="6" t="s">
        <v>67</v>
      </c>
      <c r="R20" s="4">
        <v>45028</v>
      </c>
      <c r="S20" s="4">
        <v>45028</v>
      </c>
      <c r="T20" s="7"/>
    </row>
    <row r="21" spans="1:20" ht="71.25" x14ac:dyDescent="0.2">
      <c r="A21" s="3">
        <v>2023</v>
      </c>
      <c r="B21" s="4">
        <v>44927</v>
      </c>
      <c r="C21" s="4">
        <v>45016</v>
      </c>
      <c r="D21" s="6" t="s">
        <v>142</v>
      </c>
      <c r="E21" s="6" t="s">
        <v>102</v>
      </c>
      <c r="F21" s="6" t="s">
        <v>63</v>
      </c>
      <c r="G21" s="6" t="s">
        <v>103</v>
      </c>
      <c r="H21" s="6" t="s">
        <v>104</v>
      </c>
      <c r="I21" s="6" t="s">
        <v>74</v>
      </c>
      <c r="J21" s="6" t="s">
        <v>58</v>
      </c>
      <c r="K21" s="8">
        <f>8+35+37</f>
        <v>80</v>
      </c>
      <c r="L21" s="8">
        <f>8+35+37</f>
        <v>80</v>
      </c>
      <c r="M21" s="8">
        <f>8+35+37</f>
        <v>80</v>
      </c>
      <c r="N21" s="11">
        <v>74</v>
      </c>
      <c r="O21" s="3" t="s">
        <v>59</v>
      </c>
      <c r="P21" s="6" t="s">
        <v>66</v>
      </c>
      <c r="Q21" s="6" t="s">
        <v>67</v>
      </c>
      <c r="R21" s="4">
        <v>45028</v>
      </c>
      <c r="S21" s="4">
        <v>45028</v>
      </c>
      <c r="T21" s="7"/>
    </row>
    <row r="22" spans="1:20" ht="85.5" x14ac:dyDescent="0.2">
      <c r="A22" s="3">
        <v>2023</v>
      </c>
      <c r="B22" s="4">
        <v>44927</v>
      </c>
      <c r="C22" s="4">
        <v>45016</v>
      </c>
      <c r="D22" s="6" t="s">
        <v>142</v>
      </c>
      <c r="E22" s="6" t="s">
        <v>105</v>
      </c>
      <c r="F22" s="6" t="s">
        <v>63</v>
      </c>
      <c r="G22" s="6" t="s">
        <v>106</v>
      </c>
      <c r="H22" s="6" t="s">
        <v>107</v>
      </c>
      <c r="I22" s="6" t="s">
        <v>74</v>
      </c>
      <c r="J22" s="6" t="s">
        <v>58</v>
      </c>
      <c r="K22" s="8">
        <f>997+942+1164</f>
        <v>3103</v>
      </c>
      <c r="L22" s="8">
        <f>997+942+1164</f>
        <v>3103</v>
      </c>
      <c r="M22" s="8">
        <f>997+942+1164</f>
        <v>3103</v>
      </c>
      <c r="N22" s="11">
        <v>3316</v>
      </c>
      <c r="O22" s="3" t="s">
        <v>59</v>
      </c>
      <c r="P22" s="6" t="s">
        <v>66</v>
      </c>
      <c r="Q22" s="6" t="s">
        <v>67</v>
      </c>
      <c r="R22" s="4">
        <v>45028</v>
      </c>
      <c r="S22" s="4">
        <v>45028</v>
      </c>
      <c r="T22" s="7"/>
    </row>
    <row r="23" spans="1:20" ht="85.5" x14ac:dyDescent="0.2">
      <c r="A23" s="3">
        <v>2023</v>
      </c>
      <c r="B23" s="4">
        <v>44927</v>
      </c>
      <c r="C23" s="4">
        <v>45016</v>
      </c>
      <c r="D23" s="6" t="s">
        <v>142</v>
      </c>
      <c r="E23" s="6" t="s">
        <v>108</v>
      </c>
      <c r="F23" s="6" t="s">
        <v>63</v>
      </c>
      <c r="G23" s="6" t="s">
        <v>109</v>
      </c>
      <c r="H23" s="6" t="s">
        <v>110</v>
      </c>
      <c r="I23" s="6" t="s">
        <v>74</v>
      </c>
      <c r="J23" s="6" t="s">
        <v>58</v>
      </c>
      <c r="K23" s="8">
        <f>4+1+1</f>
        <v>6</v>
      </c>
      <c r="L23" s="8">
        <f>4+1+1</f>
        <v>6</v>
      </c>
      <c r="M23" s="8">
        <f>4+1+1</f>
        <v>6</v>
      </c>
      <c r="N23" s="11">
        <v>7</v>
      </c>
      <c r="O23" s="3" t="s">
        <v>59</v>
      </c>
      <c r="P23" s="6" t="s">
        <v>66</v>
      </c>
      <c r="Q23" s="6" t="s">
        <v>67</v>
      </c>
      <c r="R23" s="4">
        <v>45028</v>
      </c>
      <c r="S23" s="4">
        <v>45028</v>
      </c>
      <c r="T23" s="7"/>
    </row>
    <row r="24" spans="1:20" ht="85.5" x14ac:dyDescent="0.2">
      <c r="A24" s="3">
        <v>2023</v>
      </c>
      <c r="B24" s="4">
        <v>44927</v>
      </c>
      <c r="C24" s="4">
        <v>45016</v>
      </c>
      <c r="D24" s="6" t="s">
        <v>142</v>
      </c>
      <c r="E24" s="6" t="s">
        <v>111</v>
      </c>
      <c r="F24" s="6" t="s">
        <v>63</v>
      </c>
      <c r="G24" s="6" t="s">
        <v>112</v>
      </c>
      <c r="H24" s="6" t="s">
        <v>113</v>
      </c>
      <c r="I24" s="6" t="s">
        <v>74</v>
      </c>
      <c r="J24" s="6" t="s">
        <v>58</v>
      </c>
      <c r="K24" s="8">
        <f>9+10+19</f>
        <v>38</v>
      </c>
      <c r="L24" s="8">
        <f>9+10+19</f>
        <v>38</v>
      </c>
      <c r="M24" s="8">
        <f>9+10+19</f>
        <v>38</v>
      </c>
      <c r="N24" s="11">
        <v>38</v>
      </c>
      <c r="O24" s="3" t="s">
        <v>59</v>
      </c>
      <c r="P24" s="6" t="s">
        <v>66</v>
      </c>
      <c r="Q24" s="6" t="s">
        <v>67</v>
      </c>
      <c r="R24" s="4">
        <v>45028</v>
      </c>
      <c r="S24" s="4">
        <v>45028</v>
      </c>
      <c r="T24" s="7"/>
    </row>
    <row r="25" spans="1:20" ht="85.5" x14ac:dyDescent="0.2">
      <c r="A25" s="3">
        <v>2023</v>
      </c>
      <c r="B25" s="4">
        <v>44927</v>
      </c>
      <c r="C25" s="4">
        <v>45016</v>
      </c>
      <c r="D25" s="6" t="s">
        <v>142</v>
      </c>
      <c r="E25" s="6" t="s">
        <v>114</v>
      </c>
      <c r="F25" s="6" t="s">
        <v>63</v>
      </c>
      <c r="G25" s="6" t="s">
        <v>115</v>
      </c>
      <c r="H25" s="6" t="s">
        <v>116</v>
      </c>
      <c r="I25" s="6" t="s">
        <v>74</v>
      </c>
      <c r="J25" s="6" t="s">
        <v>58</v>
      </c>
      <c r="K25" s="8">
        <f>340+330+340</f>
        <v>1010</v>
      </c>
      <c r="L25" s="8">
        <f>340+330+340</f>
        <v>1010</v>
      </c>
      <c r="M25" s="8">
        <f>340+330+340</f>
        <v>1010</v>
      </c>
      <c r="N25" s="11">
        <v>1610</v>
      </c>
      <c r="O25" s="3" t="s">
        <v>59</v>
      </c>
      <c r="P25" s="6" t="s">
        <v>66</v>
      </c>
      <c r="Q25" s="6" t="s">
        <v>67</v>
      </c>
      <c r="R25" s="4">
        <v>45028</v>
      </c>
      <c r="S25" s="4">
        <v>45028</v>
      </c>
      <c r="T25" s="7"/>
    </row>
    <row r="26" spans="1:20" ht="99.75" x14ac:dyDescent="0.2">
      <c r="A26" s="3">
        <v>2023</v>
      </c>
      <c r="B26" s="4">
        <v>44927</v>
      </c>
      <c r="C26" s="4">
        <v>45016</v>
      </c>
      <c r="D26" s="6" t="s">
        <v>142</v>
      </c>
      <c r="E26" s="6" t="s">
        <v>117</v>
      </c>
      <c r="F26" s="6" t="s">
        <v>63</v>
      </c>
      <c r="G26" s="6" t="s">
        <v>118</v>
      </c>
      <c r="H26" s="6" t="s">
        <v>119</v>
      </c>
      <c r="I26" s="6" t="s">
        <v>74</v>
      </c>
      <c r="J26" s="6" t="s">
        <v>58</v>
      </c>
      <c r="K26" s="8">
        <f>19+17+17</f>
        <v>53</v>
      </c>
      <c r="L26" s="8">
        <f>19+17+17</f>
        <v>53</v>
      </c>
      <c r="M26" s="8">
        <f>19+17+17</f>
        <v>53</v>
      </c>
      <c r="N26" s="11">
        <v>49</v>
      </c>
      <c r="O26" s="3" t="s">
        <v>59</v>
      </c>
      <c r="P26" s="6" t="s">
        <v>66</v>
      </c>
      <c r="Q26" s="6" t="s">
        <v>67</v>
      </c>
      <c r="R26" s="4">
        <v>45028</v>
      </c>
      <c r="S26" s="4">
        <v>45028</v>
      </c>
      <c r="T26" s="7"/>
    </row>
    <row r="27" spans="1:20" ht="99.75" x14ac:dyDescent="0.2">
      <c r="A27" s="3">
        <v>2023</v>
      </c>
      <c r="B27" s="4">
        <v>44927</v>
      </c>
      <c r="C27" s="4">
        <v>45016</v>
      </c>
      <c r="D27" s="6" t="s">
        <v>142</v>
      </c>
      <c r="E27" s="6" t="s">
        <v>120</v>
      </c>
      <c r="F27" s="6" t="s">
        <v>63</v>
      </c>
      <c r="G27" s="6" t="s">
        <v>121</v>
      </c>
      <c r="H27" s="6" t="s">
        <v>122</v>
      </c>
      <c r="I27" s="6" t="s">
        <v>74</v>
      </c>
      <c r="J27" s="6" t="s">
        <v>58</v>
      </c>
      <c r="K27" s="8">
        <f>24+15+11</f>
        <v>50</v>
      </c>
      <c r="L27" s="8">
        <f>24+15+11</f>
        <v>50</v>
      </c>
      <c r="M27" s="8">
        <f>24+15+11</f>
        <v>50</v>
      </c>
      <c r="N27" s="11">
        <v>49</v>
      </c>
      <c r="O27" s="3" t="s">
        <v>59</v>
      </c>
      <c r="P27" s="6" t="s">
        <v>66</v>
      </c>
      <c r="Q27" s="6" t="s">
        <v>67</v>
      </c>
      <c r="R27" s="4">
        <v>45028</v>
      </c>
      <c r="S27" s="4">
        <v>45028</v>
      </c>
      <c r="T27" s="7"/>
    </row>
    <row r="28" spans="1:20" ht="99.75" x14ac:dyDescent="0.2">
      <c r="A28" s="3">
        <v>2023</v>
      </c>
      <c r="B28" s="4">
        <v>44927</v>
      </c>
      <c r="C28" s="4">
        <v>45016</v>
      </c>
      <c r="D28" s="6" t="s">
        <v>142</v>
      </c>
      <c r="E28" s="6" t="s">
        <v>123</v>
      </c>
      <c r="F28" s="6" t="s">
        <v>63</v>
      </c>
      <c r="G28" s="6" t="s">
        <v>124</v>
      </c>
      <c r="H28" s="6" t="s">
        <v>125</v>
      </c>
      <c r="I28" s="6" t="s">
        <v>74</v>
      </c>
      <c r="J28" s="6" t="s">
        <v>58</v>
      </c>
      <c r="K28" s="8">
        <f>222+603+232</f>
        <v>1057</v>
      </c>
      <c r="L28" s="8">
        <f>222+603+232</f>
        <v>1057</v>
      </c>
      <c r="M28" s="8">
        <f>222+603+232</f>
        <v>1057</v>
      </c>
      <c r="N28" s="11">
        <v>875</v>
      </c>
      <c r="O28" s="3" t="s">
        <v>59</v>
      </c>
      <c r="P28" s="6" t="s">
        <v>66</v>
      </c>
      <c r="Q28" s="6" t="s">
        <v>67</v>
      </c>
      <c r="R28" s="4">
        <v>45028</v>
      </c>
      <c r="S28" s="4">
        <v>45028</v>
      </c>
      <c r="T28" s="7"/>
    </row>
    <row r="29" spans="1:20" ht="99.75" x14ac:dyDescent="0.2">
      <c r="A29" s="3">
        <v>2023</v>
      </c>
      <c r="B29" s="4">
        <v>44927</v>
      </c>
      <c r="C29" s="4">
        <v>45016</v>
      </c>
      <c r="D29" s="6" t="s">
        <v>142</v>
      </c>
      <c r="E29" s="6" t="s">
        <v>126</v>
      </c>
      <c r="F29" s="6" t="s">
        <v>63</v>
      </c>
      <c r="G29" s="6" t="s">
        <v>127</v>
      </c>
      <c r="H29" s="6" t="s">
        <v>128</v>
      </c>
      <c r="I29" s="6" t="s">
        <v>74</v>
      </c>
      <c r="J29" s="6" t="s">
        <v>58</v>
      </c>
      <c r="K29" s="8">
        <f>118+118+118</f>
        <v>354</v>
      </c>
      <c r="L29" s="8">
        <f>118+118+118</f>
        <v>354</v>
      </c>
      <c r="M29" s="8">
        <f>118+118+118</f>
        <v>354</v>
      </c>
      <c r="N29" s="11">
        <v>363</v>
      </c>
      <c r="O29" s="3" t="s">
        <v>59</v>
      </c>
      <c r="P29" s="6" t="s">
        <v>66</v>
      </c>
      <c r="Q29" s="6" t="s">
        <v>67</v>
      </c>
      <c r="R29" s="4">
        <v>45028</v>
      </c>
      <c r="S29" s="4">
        <v>45028</v>
      </c>
      <c r="T29" s="7"/>
    </row>
    <row r="30" spans="1:20" ht="85.5" x14ac:dyDescent="0.2">
      <c r="A30" s="3">
        <v>2023</v>
      </c>
      <c r="B30" s="4">
        <v>44927</v>
      </c>
      <c r="C30" s="4">
        <v>45016</v>
      </c>
      <c r="D30" s="6" t="s">
        <v>142</v>
      </c>
      <c r="E30" s="6" t="s">
        <v>129</v>
      </c>
      <c r="F30" s="6" t="s">
        <v>63</v>
      </c>
      <c r="G30" s="6" t="s">
        <v>130</v>
      </c>
      <c r="H30" s="6" t="s">
        <v>131</v>
      </c>
      <c r="I30" s="6" t="s">
        <v>74</v>
      </c>
      <c r="J30" s="6" t="s">
        <v>58</v>
      </c>
      <c r="K30" s="8">
        <f>2+54+163</f>
        <v>219</v>
      </c>
      <c r="L30" s="8">
        <f>2+54+163</f>
        <v>219</v>
      </c>
      <c r="M30" s="8">
        <f>2+54+163</f>
        <v>219</v>
      </c>
      <c r="N30" s="11">
        <v>377</v>
      </c>
      <c r="O30" s="3" t="s">
        <v>59</v>
      </c>
      <c r="P30" s="6" t="s">
        <v>66</v>
      </c>
      <c r="Q30" s="6" t="s">
        <v>67</v>
      </c>
      <c r="R30" s="4">
        <v>45028</v>
      </c>
      <c r="S30" s="4">
        <v>45028</v>
      </c>
      <c r="T30" s="7"/>
    </row>
    <row r="31" spans="1:20" ht="85.5" x14ac:dyDescent="0.2">
      <c r="A31" s="3">
        <v>2023</v>
      </c>
      <c r="B31" s="4">
        <v>44927</v>
      </c>
      <c r="C31" s="4">
        <v>45016</v>
      </c>
      <c r="D31" s="6" t="s">
        <v>142</v>
      </c>
      <c r="E31" s="6" t="s">
        <v>132</v>
      </c>
      <c r="F31" s="6" t="s">
        <v>63</v>
      </c>
      <c r="G31" s="6" t="s">
        <v>133</v>
      </c>
      <c r="H31" s="6" t="s">
        <v>134</v>
      </c>
      <c r="I31" s="6" t="s">
        <v>74</v>
      </c>
      <c r="J31" s="6" t="s">
        <v>58</v>
      </c>
      <c r="K31" s="8">
        <f>1280+2260+2300</f>
        <v>5840</v>
      </c>
      <c r="L31" s="8">
        <f>1280+2260+2300</f>
        <v>5840</v>
      </c>
      <c r="M31" s="8">
        <f>1280+2260+2300</f>
        <v>5840</v>
      </c>
      <c r="N31" s="11">
        <v>5370</v>
      </c>
      <c r="O31" s="3" t="s">
        <v>59</v>
      </c>
      <c r="P31" s="6" t="s">
        <v>66</v>
      </c>
      <c r="Q31" s="6" t="s">
        <v>67</v>
      </c>
      <c r="R31" s="4">
        <v>45028</v>
      </c>
      <c r="S31" s="4">
        <v>45028</v>
      </c>
      <c r="T31" s="7"/>
    </row>
    <row r="32" spans="1:20" ht="85.5" x14ac:dyDescent="0.2">
      <c r="A32" s="3">
        <v>2023</v>
      </c>
      <c r="B32" s="4">
        <v>44927</v>
      </c>
      <c r="C32" s="4">
        <v>45016</v>
      </c>
      <c r="D32" s="6" t="s">
        <v>142</v>
      </c>
      <c r="E32" s="6" t="s">
        <v>135</v>
      </c>
      <c r="F32" s="6" t="s">
        <v>63</v>
      </c>
      <c r="G32" s="6" t="s">
        <v>136</v>
      </c>
      <c r="H32" s="6" t="s">
        <v>137</v>
      </c>
      <c r="I32" s="6" t="s">
        <v>74</v>
      </c>
      <c r="J32" s="6" t="s">
        <v>58</v>
      </c>
      <c r="K32" s="8">
        <f>829+630+530</f>
        <v>1989</v>
      </c>
      <c r="L32" s="8">
        <f>829+630+530</f>
        <v>1989</v>
      </c>
      <c r="M32" s="8">
        <f>829+630+530</f>
        <v>1989</v>
      </c>
      <c r="N32" s="11">
        <v>2497</v>
      </c>
      <c r="O32" s="3" t="s">
        <v>59</v>
      </c>
      <c r="P32" s="6" t="s">
        <v>66</v>
      </c>
      <c r="Q32" s="6" t="s">
        <v>67</v>
      </c>
      <c r="R32" s="4">
        <v>45028</v>
      </c>
      <c r="S32" s="4">
        <v>45028</v>
      </c>
      <c r="T32" s="7"/>
    </row>
    <row r="33" spans="1:20" ht="99.75" x14ac:dyDescent="0.2">
      <c r="A33" s="3">
        <v>2023</v>
      </c>
      <c r="B33" s="4">
        <v>44927</v>
      </c>
      <c r="C33" s="4">
        <v>45016</v>
      </c>
      <c r="D33" s="6" t="s">
        <v>142</v>
      </c>
      <c r="E33" s="6" t="s">
        <v>138</v>
      </c>
      <c r="F33" s="6" t="s">
        <v>63</v>
      </c>
      <c r="G33" s="6" t="s">
        <v>139</v>
      </c>
      <c r="H33" s="6" t="s">
        <v>140</v>
      </c>
      <c r="I33" s="6" t="s">
        <v>74</v>
      </c>
      <c r="J33" s="6" t="s">
        <v>58</v>
      </c>
      <c r="K33" s="8">
        <f>117+117+117</f>
        <v>351</v>
      </c>
      <c r="L33" s="8">
        <f>117+117+117</f>
        <v>351</v>
      </c>
      <c r="M33" s="8">
        <f>117+117+117</f>
        <v>351</v>
      </c>
      <c r="N33" s="11">
        <v>303</v>
      </c>
      <c r="O33" s="3" t="s">
        <v>59</v>
      </c>
      <c r="P33" s="6" t="s">
        <v>66</v>
      </c>
      <c r="Q33" s="6" t="s">
        <v>67</v>
      </c>
      <c r="R33" s="4">
        <v>45028</v>
      </c>
      <c r="S33" s="4">
        <v>45028</v>
      </c>
      <c r="T33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3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2022-03-22T18:08:14Z</dcterms:created>
  <dcterms:modified xsi:type="dcterms:W3CDTF">2024-01-15T15:21:42Z</dcterms:modified>
  <cp:category/>
  <cp:contentStatus/>
</cp:coreProperties>
</file>